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47" i="1" l="1"/>
  <c r="H28" i="1"/>
  <c r="H57" i="1" l="1"/>
  <c r="H31" i="1"/>
  <c r="H18" i="1"/>
  <c r="H36" i="1" l="1"/>
  <c r="H23" i="1" l="1"/>
  <c r="H24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<sst xmlns="http://schemas.openxmlformats.org/spreadsheetml/2006/main" count="78" uniqueCount="51">
  <si>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</si>
  <si>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</si>
  <si>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</si>
  <si>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</si>
  <si>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</si>
  <si>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</si>
  <si>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</si>
  <si>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</si>
  <si>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</si>
  <si>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</si>
  <si>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</si>
  <si>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</si>
  <si>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</si>
  <si>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</si>
  <si>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</si>
  <si>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</si>
  <si>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</si>
  <si>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</si>
  <si>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</si>
  <si>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</si>
  <si>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</si>
  <si>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</si>
  <si>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</si>
  <si>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</si>
  <si>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</si>
  <si>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</si>
  <si>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</si>
  <si>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</si>
  <si>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</si>
  <si>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08.05.2023</t>
  </si>
  <si>
    <t xml:space="preserve">Dana 08.05.2023.godine Dom zdravlja Požarevac nije izvršio plaćanje prema dobavljačima:  </t>
  </si>
  <si>
    <t>Primljena i neutrošena participacija od 08.05.2023</t>
  </si>
  <si>
    <t>Aqva Marija</t>
  </si>
  <si>
    <t>Agatel</t>
  </si>
  <si>
    <t>Elmont gradnja</t>
  </si>
  <si>
    <t>Family Kalčić</t>
  </si>
  <si>
    <t>Grafart</t>
  </si>
  <si>
    <t>MIM Global</t>
  </si>
  <si>
    <t>Sektor</t>
  </si>
  <si>
    <t>Vujić STR</t>
  </si>
  <si>
    <t>23-POS-04359</t>
  </si>
  <si>
    <t>R-0576/23VP</t>
  </si>
  <si>
    <t>R-493/23VP</t>
  </si>
  <si>
    <t>IF23-0028</t>
  </si>
  <si>
    <t>23-RN011000035</t>
  </si>
  <si>
    <t>23-F02-00175</t>
  </si>
  <si>
    <t>23-F03-00020</t>
  </si>
  <si>
    <t>23-RN001000540</t>
  </si>
  <si>
    <t>23-RN001000539</t>
  </si>
  <si>
    <t>30132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</si>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</sst>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9" fillId="0" borderId="1" xfId="1" applyFont="1" applyFill="1" applyBorder="1"/>
    <xf numFmtId="4" fontId="9" fillId="0" borderId="1" xfId="1" applyNumberFormat="1" applyFont="1" applyFill="1" applyBorder="1"/>
    <xf numFmtId="49" fontId="9" fillId="0" borderId="1" xfId="1" applyNumberFormat="1" applyFont="1" applyFill="1" applyBorder="1"/>
    <xf numFmtId="4" fontId="10" fillId="0" borderId="1" xfId="1" applyNumberFormat="1" applyFont="1" applyFill="1" applyBorder="1"/>
    <xf numFmtId="0" fontId="1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3"/>
  <sheetViews>
    <sheetView tabSelected="1" topLeftCell="B1" zoomScaleNormal="100" workbookViewId="0">
      <selection activeCell="B73" sqref="B7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10"/>
      <c r="J7" s="10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10"/>
      <c r="J8" s="10"/>
    </row>
    <row r="9" spans="2:15" x14ac:dyDescent="0.25">
      <c r="C9" s="16"/>
      <c r="D9" s="16"/>
      <c r="E9" s="16"/>
      <c r="F9" s="16"/>
      <c r="G9" s="16"/>
      <c r="I9" s="10"/>
      <c r="J9" s="10"/>
      <c r="K9" s="25"/>
      <c r="L9" s="25"/>
      <c r="M9" s="25"/>
      <c r="N9" s="25"/>
      <c r="O9" s="25"/>
    </row>
    <row r="10" spans="2:15" x14ac:dyDescent="0.25">
      <c r="C10" s="16"/>
      <c r="D10" s="16"/>
      <c r="E10" s="16"/>
      <c r="F10" s="16"/>
      <c r="G10" s="16"/>
      <c r="I10" s="10"/>
      <c r="J10" s="10"/>
      <c r="K10" s="25"/>
      <c r="L10" s="25"/>
      <c r="M10" s="25"/>
      <c r="N10" s="25"/>
      <c r="O10" s="25"/>
    </row>
    <row r="11" spans="2:15" x14ac:dyDescent="0.25">
      <c r="B11" s="44" t="s">
        <v>4</v>
      </c>
      <c r="C11" s="45"/>
      <c r="D11" s="45"/>
      <c r="E11" s="45"/>
      <c r="F11" s="46"/>
      <c r="G11" s="1" t="s">
        <v>5</v>
      </c>
      <c r="H11" s="1" t="s">
        <v>6</v>
      </c>
      <c r="I11" s="10"/>
      <c r="J11" s="10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7">
        <v>45054</v>
      </c>
      <c r="H12" s="13">
        <v>2611100.62</v>
      </c>
      <c r="I12" s="10"/>
      <c r="J12" s="10"/>
      <c r="K12" s="25"/>
      <c r="L12" s="25"/>
      <c r="M12" s="25"/>
      <c r="N12" s="25"/>
      <c r="O12" s="25"/>
    </row>
    <row r="13" spans="2:15" x14ac:dyDescent="0.25">
      <c r="B13" s="41" t="s">
        <v>8</v>
      </c>
      <c r="C13" s="41"/>
      <c r="D13" s="41"/>
      <c r="E13" s="41"/>
      <c r="F13" s="41"/>
      <c r="G13" s="18">
        <v>45054</v>
      </c>
      <c r="H13" s="2">
        <f>H14+H29-H37-H50</f>
        <v>2601989.33</v>
      </c>
      <c r="I13" s="10"/>
      <c r="J13" s="10"/>
      <c r="K13" s="8"/>
      <c r="L13" s="8"/>
      <c r="M13" s="8"/>
      <c r="N13" s="8"/>
      <c r="O13" s="8"/>
    </row>
    <row r="14" spans="2:15" x14ac:dyDescent="0.25">
      <c r="B14" s="43" t="s">
        <v>9</v>
      </c>
      <c r="C14" s="43"/>
      <c r="D14" s="43"/>
      <c r="E14" s="43"/>
      <c r="F14" s="43"/>
      <c r="G14" s="19">
        <v>45054</v>
      </c>
      <c r="H14" s="3">
        <f>SUM(H15:H28)</f>
        <v>2590183.5299999998</v>
      </c>
      <c r="I14" s="12"/>
      <c r="J14" s="10"/>
      <c r="K14" s="25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0"/>
      <c r="H15" s="11">
        <v>0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0"/>
      <c r="H16" s="11">
        <v>0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0"/>
      <c r="H17" s="11">
        <v>0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0"/>
      <c r="H18" s="9">
        <f>1245000+2003000-387122.08+140000-6000+100000-1579317.53+147122.36-1090.9-249498.34+249498.34-237993.56+1624000-1614394.35+237993.68-3000-10800+1624000-1604828.35-15000+1624000-1615887.07</f>
        <v>1669682.2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0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0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0"/>
      <c r="H21" s="24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0"/>
      <c r="H22" s="24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0"/>
      <c r="H23" s="9">
        <f>1723861.15+1523250.82-3247111.97</f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0"/>
      <c r="H24" s="9">
        <f>1184208.33+1184208.33-1184194.55-991152.56</f>
        <v>193069.55000000005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0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0"/>
      <c r="H26" s="9">
        <v>673272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0"/>
      <c r="H27" s="9">
        <v>0</v>
      </c>
      <c r="I27" s="10"/>
      <c r="J27" s="10"/>
      <c r="K27" s="7"/>
      <c r="L27" s="7"/>
    </row>
    <row r="28" spans="2:13" x14ac:dyDescent="0.25">
      <c r="B28" s="28" t="s">
        <v>31</v>
      </c>
      <c r="C28" s="29"/>
      <c r="D28" s="29"/>
      <c r="E28" s="29"/>
      <c r="F28" s="30"/>
      <c r="G28" s="20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+2600-28953.35+7600+3050-78.66-5450.14+14550+3550</f>
        <v>54159.779999999984</v>
      </c>
      <c r="I28" s="10"/>
      <c r="J28" s="10"/>
      <c r="K28" s="7"/>
      <c r="L28" s="7"/>
    </row>
    <row r="29" spans="2:13" x14ac:dyDescent="0.25">
      <c r="B29" s="50" t="s">
        <v>23</v>
      </c>
      <c r="C29" s="51"/>
      <c r="D29" s="51"/>
      <c r="E29" s="51"/>
      <c r="F29" s="52"/>
      <c r="G29" s="19">
        <v>45054</v>
      </c>
      <c r="H29" s="3">
        <f>H30+H31+H32+H33+H35+H36+H34</f>
        <v>196827.43000000008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1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1"/>
      <c r="H31" s="9">
        <f>153083.33+203916.67-162122.33+178500-172692.33+178500-208923.94+178500-189703.97</f>
        <v>159057.43000000008</v>
      </c>
      <c r="I31" s="14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1"/>
      <c r="H32" s="9">
        <v>0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1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1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1"/>
      <c r="H35" s="9">
        <v>0</v>
      </c>
      <c r="I35" s="10"/>
      <c r="J35" s="10"/>
    </row>
    <row r="36" spans="2:12" x14ac:dyDescent="0.25">
      <c r="B36" s="28" t="s">
        <v>31</v>
      </c>
      <c r="C36" s="29"/>
      <c r="D36" s="29"/>
      <c r="E36" s="29"/>
      <c r="F36" s="30"/>
      <c r="G36" s="21"/>
      <c r="H36" s="9">
        <f>11900+25870</f>
        <v>37770</v>
      </c>
      <c r="I36" s="10"/>
      <c r="J36" s="10"/>
    </row>
    <row r="37" spans="2:12" x14ac:dyDescent="0.25">
      <c r="B37" s="31" t="s">
        <v>24</v>
      </c>
      <c r="C37" s="32"/>
      <c r="D37" s="32"/>
      <c r="E37" s="32"/>
      <c r="F37" s="33"/>
      <c r="G37" s="22">
        <v>45054</v>
      </c>
      <c r="H37" s="4">
        <f>SUM(H38:H49)</f>
        <v>159760.95999999999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0"/>
      <c r="H38" s="11">
        <v>0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0"/>
      <c r="H39" s="11">
        <v>0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0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0"/>
      <c r="H41" s="11">
        <v>0</v>
      </c>
      <c r="I41" s="10"/>
      <c r="J41" s="26"/>
      <c r="K41" s="7"/>
      <c r="L41" s="7"/>
    </row>
    <row r="42" spans="2:12" x14ac:dyDescent="0.25">
      <c r="B42" s="28" t="s">
        <v>14</v>
      </c>
      <c r="C42" s="29"/>
      <c r="D42" s="29"/>
      <c r="E42" s="29"/>
      <c r="F42" s="30"/>
      <c r="G42" s="20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0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0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0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0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0"/>
      <c r="H47" s="9">
        <f>147793.96+11967</f>
        <v>159760.95999999999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0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0"/>
      <c r="H49" s="9">
        <v>0</v>
      </c>
      <c r="I49" s="10"/>
      <c r="J49" s="10"/>
      <c r="K49" s="7"/>
    </row>
    <row r="50" spans="2:12" x14ac:dyDescent="0.25">
      <c r="B50" s="31" t="s">
        <v>25</v>
      </c>
      <c r="C50" s="32"/>
      <c r="D50" s="32"/>
      <c r="E50" s="32"/>
      <c r="F50" s="33"/>
      <c r="G50" s="22">
        <v>45054</v>
      </c>
      <c r="H50" s="4">
        <f>SUM(H51:H56)</f>
        <v>25260.67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1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1"/>
      <c r="H52" s="11">
        <v>0</v>
      </c>
      <c r="I52" s="10"/>
      <c r="J52" s="26"/>
      <c r="K52" s="7"/>
    </row>
    <row r="53" spans="2:12" x14ac:dyDescent="0.25">
      <c r="B53" s="28" t="s">
        <v>19</v>
      </c>
      <c r="C53" s="29"/>
      <c r="D53" s="29"/>
      <c r="E53" s="29"/>
      <c r="F53" s="30"/>
      <c r="G53" s="21"/>
      <c r="H53" s="9">
        <v>25260.67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1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1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1"/>
      <c r="H56" s="2">
        <v>0</v>
      </c>
      <c r="I56" s="10"/>
      <c r="J56" s="10"/>
    </row>
    <row r="57" spans="2:12" x14ac:dyDescent="0.25">
      <c r="B57" s="37" t="s">
        <v>26</v>
      </c>
      <c r="C57" s="38"/>
      <c r="D57" s="38"/>
      <c r="E57" s="38"/>
      <c r="F57" s="39"/>
      <c r="G57" s="23">
        <v>45054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+7887-0.26-7887</f>
        <v>9111.289999998884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1"/>
      <c r="H58" s="2">
        <v>0</v>
      </c>
      <c r="I58" s="10"/>
      <c r="J58" s="10"/>
    </row>
    <row r="59" spans="2:12" x14ac:dyDescent="0.25">
      <c r="B59" s="34" t="s">
        <v>28</v>
      </c>
      <c r="C59" s="35"/>
      <c r="D59" s="35"/>
      <c r="E59" s="35"/>
      <c r="F59" s="36"/>
      <c r="G59" s="21"/>
      <c r="H59" s="6">
        <f>H14+H29-H37-H50+H57-H58</f>
        <v>2611100.6199999992</v>
      </c>
      <c r="I59" s="10"/>
      <c r="J59" s="10"/>
      <c r="K59" s="7"/>
    </row>
    <row r="60" spans="2:12" x14ac:dyDescent="0.25">
      <c r="B60" s="15"/>
      <c r="C60" s="15"/>
      <c r="D60" s="15"/>
      <c r="E60" s="15"/>
      <c r="F60" s="15"/>
      <c r="G60" s="8"/>
      <c r="H60" s="12"/>
      <c r="I60" s="10"/>
      <c r="J60" s="10"/>
      <c r="K60" s="7"/>
    </row>
    <row r="61" spans="2:12" ht="15.75" x14ac:dyDescent="0.25">
      <c r="B61" s="27" t="s">
        <v>30</v>
      </c>
      <c r="C61" s="27"/>
      <c r="D61" s="27"/>
      <c r="E61" s="15"/>
      <c r="F61" s="15"/>
      <c r="G61" s="8"/>
      <c r="H61" s="12"/>
      <c r="I61" s="10"/>
      <c r="J61" s="10"/>
      <c r="K61" s="7"/>
    </row>
    <row r="63" spans="2:12" x14ac:dyDescent="0.25">
      <c r="B63" s="53" t="s">
        <v>32</v>
      </c>
      <c r="C63" s="54">
        <v>9810</v>
      </c>
      <c r="D63" s="55" t="s">
        <v>40</v>
      </c>
    </row>
    <row r="64" spans="2:12" x14ac:dyDescent="0.25">
      <c r="B64" s="53" t="s">
        <v>33</v>
      </c>
      <c r="C64" s="54">
        <v>5751.36</v>
      </c>
      <c r="D64" s="55" t="s">
        <v>41</v>
      </c>
    </row>
    <row r="65" spans="2:4" x14ac:dyDescent="0.25">
      <c r="B65" s="53" t="s">
        <v>33</v>
      </c>
      <c r="C65" s="54">
        <v>6627</v>
      </c>
      <c r="D65" s="55" t="s">
        <v>42</v>
      </c>
    </row>
    <row r="66" spans="2:4" x14ac:dyDescent="0.25">
      <c r="B66" s="53" t="s">
        <v>34</v>
      </c>
      <c r="C66" s="54">
        <v>90000</v>
      </c>
      <c r="D66" s="55" t="s">
        <v>43</v>
      </c>
    </row>
    <row r="67" spans="2:4" x14ac:dyDescent="0.25">
      <c r="B67" s="53" t="s">
        <v>35</v>
      </c>
      <c r="C67" s="54">
        <v>1200</v>
      </c>
      <c r="D67" s="55" t="s">
        <v>44</v>
      </c>
    </row>
    <row r="68" spans="2:4" x14ac:dyDescent="0.25">
      <c r="B68" s="53" t="s">
        <v>36</v>
      </c>
      <c r="C68" s="54">
        <v>7905.6</v>
      </c>
      <c r="D68" s="55" t="s">
        <v>45</v>
      </c>
    </row>
    <row r="69" spans="2:4" x14ac:dyDescent="0.25">
      <c r="B69" s="53" t="s">
        <v>37</v>
      </c>
      <c r="C69" s="54">
        <v>4200</v>
      </c>
      <c r="D69" s="55" t="s">
        <v>46</v>
      </c>
    </row>
    <row r="70" spans="2:4" x14ac:dyDescent="0.25">
      <c r="B70" s="53" t="s">
        <v>38</v>
      </c>
      <c r="C70" s="54">
        <v>7920</v>
      </c>
      <c r="D70" s="55" t="s">
        <v>47</v>
      </c>
    </row>
    <row r="71" spans="2:4" x14ac:dyDescent="0.25">
      <c r="B71" s="53" t="s">
        <v>38</v>
      </c>
      <c r="C71" s="54">
        <v>11580</v>
      </c>
      <c r="D71" s="55" t="s">
        <v>48</v>
      </c>
    </row>
    <row r="72" spans="2:4" x14ac:dyDescent="0.25">
      <c r="B72" s="53" t="s">
        <v>39</v>
      </c>
      <c r="C72" s="54">
        <v>2800</v>
      </c>
      <c r="D72" s="55" t="s">
        <v>49</v>
      </c>
    </row>
    <row r="73" spans="2:4" x14ac:dyDescent="0.25">
      <c r="B73" s="57" t="s">
        <v>50</v>
      </c>
      <c r="C73" s="56">
        <f>SUM(C63:C72)</f>
        <v>147793.96000000002</v>
      </c>
      <c r="D73" s="55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2023-05-09T05:24:58Z</dcterms:modified>
  <cp:category/>
  <cp:contentStatus/>
</cp:coreProperties>
</file>